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0" i="1" l="1"/>
  <c r="C4" i="1" l="1"/>
  <c r="C8" i="1"/>
  <c r="F32" i="1"/>
  <c r="B4" i="1" l="1"/>
  <c r="B7" i="1" s="1"/>
</calcChain>
</file>

<file path=xl/sharedStrings.xml><?xml version="1.0" encoding="utf-8"?>
<sst xmlns="http://schemas.openxmlformats.org/spreadsheetml/2006/main" count="39" uniqueCount="38">
  <si>
    <t>Налоги в фонды 30,2 %</t>
  </si>
  <si>
    <t>Покос травы</t>
  </si>
  <si>
    <t>Мусор</t>
  </si>
  <si>
    <t>Налог земельный</t>
  </si>
  <si>
    <t>Транспортные расходы</t>
  </si>
  <si>
    <t>Высоковольтная договор</t>
  </si>
  <si>
    <t>Ведение счета в банке</t>
  </si>
  <si>
    <t>Свет -</t>
  </si>
  <si>
    <t>Почтовые расходы</t>
  </si>
  <si>
    <t>Канцтовары</t>
  </si>
  <si>
    <t xml:space="preserve">Ямочный ремонт дорог </t>
  </si>
  <si>
    <t>Оплата мобильного телефона</t>
  </si>
  <si>
    <t>Чистка снега (10 чисток)</t>
  </si>
  <si>
    <t>Расчистка общей дороги от кустов</t>
  </si>
  <si>
    <t>1С отчетность годовая</t>
  </si>
  <si>
    <t>Фонари и мелкий ремонт</t>
  </si>
  <si>
    <t>Госпошлины и юридические услуги</t>
  </si>
  <si>
    <t>Обучение</t>
  </si>
  <si>
    <t>Интернет годовое обслуживание</t>
  </si>
  <si>
    <t>Оплата сайта (домена)</t>
  </si>
  <si>
    <t>Покупка Ноутбука</t>
  </si>
  <si>
    <t>Итого:</t>
  </si>
  <si>
    <t>З/плата председателя</t>
  </si>
  <si>
    <t>Количество соток</t>
  </si>
  <si>
    <t>Расход на 1 сотку</t>
  </si>
  <si>
    <t>Проект сметы составлен по базе 2018 года</t>
  </si>
  <si>
    <t>в т.ч. Освещение (ориентировочно)</t>
  </si>
  <si>
    <t xml:space="preserve">    надбавка МЭС </t>
  </si>
  <si>
    <t>ПРИХОД</t>
  </si>
  <si>
    <t>Членские взносы</t>
  </si>
  <si>
    <t>Остаток на 01.01.2019</t>
  </si>
  <si>
    <t>Долг по целевым взносам</t>
  </si>
  <si>
    <t>РАСХОД</t>
  </si>
  <si>
    <t>Замена проводов</t>
  </si>
  <si>
    <t>Возврат займа</t>
  </si>
  <si>
    <t xml:space="preserve">     по 2000 рублей за сотку</t>
  </si>
  <si>
    <t>Для утверждения на общем собрании</t>
  </si>
  <si>
    <t>Заем на 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</si>
</sst>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1" fontId="4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vertical="center"/>
    </xf>
    <xf numFmtId="1" fontId="3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1" fontId="8" fillId="0" borderId="0" xfId="0" applyNumberFormat="1" applyFont="1" applyBorder="1"/>
    <xf numFmtId="0" fontId="8" fillId="0" borderId="2" xfId="0" applyFont="1" applyBorder="1"/>
    <xf numFmtId="0" fontId="9" fillId="0" borderId="0" xfId="0" applyFont="1" applyAlignment="1">
      <alignment horizontal="center" vertical="center"/>
    </xf>
    <xf numFmtId="0" fontId="6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F30" sqref="F30"/>
    </sheetView>
  </sheetViews>
  <sheetFormatPr defaultRowHeight="15.75" x14ac:dyDescent="0.25"/>
  <cols>
    <col min="1" max="1" width="27.28515625" style="1" customWidth="1"/>
    <col min="2" max="2" width="14.140625" style="1" customWidth="1"/>
    <col min="3" max="3" width="11.7109375" style="1" customWidth="1"/>
    <col min="4" max="4" width="9.140625" style="1"/>
    <col min="5" max="5" width="40" style="1" customWidth="1"/>
    <col min="6" max="6" width="17" style="13" customWidth="1"/>
    <col min="7" max="16384" width="9.140625" style="1"/>
  </cols>
  <sheetData>
    <row r="1" spans="1:7" x14ac:dyDescent="0.25">
      <c r="B1" s="1" t="s">
        <v>36</v>
      </c>
    </row>
    <row r="2" spans="1:7" ht="27" customHeight="1" x14ac:dyDescent="0.25">
      <c r="A2" s="17" t="s">
        <v>28</v>
      </c>
      <c r="B2" s="18"/>
      <c r="C2" s="19"/>
      <c r="D2" s="3"/>
      <c r="E2" s="24" t="s">
        <v>32</v>
      </c>
    </row>
    <row r="3" spans="1:7" x14ac:dyDescent="0.25">
      <c r="A3" s="20" t="s">
        <v>30</v>
      </c>
      <c r="B3" s="21">
        <v>319396.5</v>
      </c>
      <c r="C3" s="21">
        <v>319396.5</v>
      </c>
      <c r="D3" s="3"/>
      <c r="E3" s="4" t="s">
        <v>22</v>
      </c>
      <c r="F3" s="11">
        <v>190000</v>
      </c>
    </row>
    <row r="4" spans="1:7" x14ac:dyDescent="0.25">
      <c r="A4" s="20" t="s">
        <v>29</v>
      </c>
      <c r="B4" s="20">
        <f>460*1020</f>
        <v>469200</v>
      </c>
      <c r="C4" s="22">
        <f>460*2000</f>
        <v>920000</v>
      </c>
      <c r="D4" s="3"/>
      <c r="E4" s="4" t="s">
        <v>0</v>
      </c>
      <c r="F4" s="11">
        <v>58000</v>
      </c>
    </row>
    <row r="5" spans="1:7" x14ac:dyDescent="0.25">
      <c r="A5" s="20" t="s">
        <v>31</v>
      </c>
      <c r="B5" s="23">
        <v>164000</v>
      </c>
      <c r="C5" s="23">
        <v>164000</v>
      </c>
      <c r="D5" s="3"/>
      <c r="E5" s="4" t="s">
        <v>1</v>
      </c>
      <c r="F5" s="9">
        <v>15000</v>
      </c>
    </row>
    <row r="6" spans="1:7" x14ac:dyDescent="0.25">
      <c r="A6" s="1" t="s">
        <v>37</v>
      </c>
      <c r="B6" s="1">
        <v>210000</v>
      </c>
      <c r="C6" s="1">
        <v>210000</v>
      </c>
      <c r="D6" s="3"/>
      <c r="E6" s="4" t="s">
        <v>2</v>
      </c>
      <c r="F6" s="11">
        <v>60000</v>
      </c>
    </row>
    <row r="7" spans="1:7" x14ac:dyDescent="0.25">
      <c r="A7" s="1" t="s">
        <v>21</v>
      </c>
      <c r="B7" s="15">
        <f>SUM(B3:B6)</f>
        <v>1162596.5</v>
      </c>
      <c r="D7" s="3"/>
      <c r="E7" s="4" t="s">
        <v>3</v>
      </c>
      <c r="F7" s="12">
        <v>36000</v>
      </c>
    </row>
    <row r="8" spans="1:7" x14ac:dyDescent="0.25">
      <c r="A8" s="25" t="s">
        <v>35</v>
      </c>
      <c r="C8" s="2">
        <f>SUM(C3:C6)</f>
        <v>1613396.5</v>
      </c>
      <c r="D8" s="3"/>
      <c r="E8" s="4" t="s">
        <v>4</v>
      </c>
      <c r="F8" s="11">
        <v>8000</v>
      </c>
    </row>
    <row r="9" spans="1:7" x14ac:dyDescent="0.25">
      <c r="C9" s="5"/>
      <c r="D9" s="3"/>
      <c r="E9" s="4" t="s">
        <v>5</v>
      </c>
      <c r="F9" s="11">
        <v>22000</v>
      </c>
    </row>
    <row r="10" spans="1:7" x14ac:dyDescent="0.25">
      <c r="D10" s="3"/>
      <c r="E10" s="4" t="s">
        <v>6</v>
      </c>
      <c r="F10" s="11">
        <v>15000</v>
      </c>
    </row>
    <row r="11" spans="1:7" x14ac:dyDescent="0.25">
      <c r="D11" s="3"/>
      <c r="E11" s="4" t="s">
        <v>7</v>
      </c>
      <c r="F11" s="10">
        <v>76000</v>
      </c>
    </row>
    <row r="12" spans="1:7" x14ac:dyDescent="0.25">
      <c r="D12" s="3"/>
      <c r="E12" s="4" t="s">
        <v>26</v>
      </c>
      <c r="F12" s="16">
        <v>48000</v>
      </c>
    </row>
    <row r="13" spans="1:7" hidden="1" x14ac:dyDescent="0.25">
      <c r="D13" s="3"/>
      <c r="E13" s="4" t="s">
        <v>27</v>
      </c>
      <c r="F13" s="16">
        <v>21000</v>
      </c>
    </row>
    <row r="14" spans="1:7" x14ac:dyDescent="0.25">
      <c r="D14" s="3"/>
      <c r="E14" s="4" t="s">
        <v>8</v>
      </c>
      <c r="F14" s="11">
        <v>3000</v>
      </c>
    </row>
    <row r="15" spans="1:7" x14ac:dyDescent="0.25">
      <c r="D15" s="3"/>
      <c r="E15" s="4" t="s">
        <v>9</v>
      </c>
      <c r="F15" s="11">
        <v>3000</v>
      </c>
      <c r="G15" s="15"/>
    </row>
    <row r="16" spans="1:7" x14ac:dyDescent="0.25">
      <c r="D16" s="3"/>
      <c r="E16" s="4" t="s">
        <v>10</v>
      </c>
      <c r="F16" s="9">
        <v>85000</v>
      </c>
    </row>
    <row r="17" spans="1:10" x14ac:dyDescent="0.25">
      <c r="D17" s="3"/>
      <c r="E17" s="4" t="s">
        <v>11</v>
      </c>
      <c r="F17" s="11">
        <v>4000</v>
      </c>
    </row>
    <row r="18" spans="1:10" x14ac:dyDescent="0.25">
      <c r="D18" s="3"/>
      <c r="E18" s="4" t="s">
        <v>12</v>
      </c>
      <c r="F18" s="11">
        <v>40000</v>
      </c>
      <c r="G18" s="15"/>
    </row>
    <row r="19" spans="1:10" x14ac:dyDescent="0.25">
      <c r="D19" s="3"/>
      <c r="E19" s="4" t="s">
        <v>13</v>
      </c>
      <c r="F19" s="9">
        <v>25000</v>
      </c>
    </row>
    <row r="20" spans="1:10" x14ac:dyDescent="0.25">
      <c r="D20" s="3"/>
      <c r="E20" s="4" t="s">
        <v>14</v>
      </c>
      <c r="F20" s="11">
        <v>4900</v>
      </c>
    </row>
    <row r="21" spans="1:10" x14ac:dyDescent="0.25">
      <c r="D21" s="3"/>
      <c r="E21" s="4" t="s">
        <v>15</v>
      </c>
      <c r="F21" s="9">
        <v>5000</v>
      </c>
      <c r="J21" s="5"/>
    </row>
    <row r="22" spans="1:10" x14ac:dyDescent="0.25">
      <c r="D22" s="3"/>
      <c r="E22" s="4" t="s">
        <v>16</v>
      </c>
      <c r="F22" s="12">
        <v>5000</v>
      </c>
    </row>
    <row r="23" spans="1:10" x14ac:dyDescent="0.25">
      <c r="D23" s="3"/>
      <c r="E23" s="4" t="s">
        <v>17</v>
      </c>
      <c r="F23" s="9">
        <v>10000</v>
      </c>
    </row>
    <row r="24" spans="1:10" x14ac:dyDescent="0.25">
      <c r="D24" s="3"/>
      <c r="E24" s="4" t="s">
        <v>18</v>
      </c>
      <c r="F24" s="11">
        <v>8000</v>
      </c>
    </row>
    <row r="25" spans="1:10" x14ac:dyDescent="0.25">
      <c r="D25" s="3"/>
      <c r="E25" s="4" t="s">
        <v>19</v>
      </c>
      <c r="F25" s="11">
        <v>3000</v>
      </c>
    </row>
    <row r="26" spans="1:10" x14ac:dyDescent="0.25">
      <c r="D26" s="3"/>
      <c r="E26" s="6" t="s">
        <v>20</v>
      </c>
      <c r="F26" s="9">
        <v>35000</v>
      </c>
    </row>
    <row r="27" spans="1:10" x14ac:dyDescent="0.25">
      <c r="D27" s="3"/>
      <c r="E27" s="1" t="s">
        <v>34</v>
      </c>
      <c r="F27" s="11">
        <v>210000</v>
      </c>
    </row>
    <row r="28" spans="1:10" x14ac:dyDescent="0.25">
      <c r="E28" s="6" t="s">
        <v>33</v>
      </c>
      <c r="F28" s="13">
        <v>654308.38</v>
      </c>
    </row>
    <row r="29" spans="1:10" x14ac:dyDescent="0.25">
      <c r="E29" s="6"/>
    </row>
    <row r="30" spans="1:10" ht="16.5" thickBot="1" x14ac:dyDescent="0.3">
      <c r="E30" s="7" t="s">
        <v>21</v>
      </c>
      <c r="F30" s="10">
        <f>SUM(F3:F28)-F12</f>
        <v>1596208.38</v>
      </c>
    </row>
    <row r="31" spans="1:10" x14ac:dyDescent="0.25">
      <c r="E31" s="8" t="s">
        <v>23</v>
      </c>
      <c r="F31" s="13">
        <v>460</v>
      </c>
      <c r="G31" s="2"/>
    </row>
    <row r="32" spans="1:10" x14ac:dyDescent="0.25">
      <c r="A32" s="1" t="s">
        <v>25</v>
      </c>
      <c r="E32" s="8" t="s">
        <v>24</v>
      </c>
      <c r="F32" s="14">
        <f>(F30-F28)/F31</f>
        <v>2047.6086956521738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Любовь Кринова</cp:lastModifiedBy>
  <cp:lastPrinted>2019-04-18T09:48:09Z</cp:lastPrinted>
  <dcterms:created xsi:type="dcterms:W3CDTF">2019-02-18T10:05:20Z</dcterms:created>
  <dcterms:modified xsi:type="dcterms:W3CDTF">2019-05-16T09:26:00Z</dcterms:modified>
</cp:coreProperties>
</file>